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3335" windowHeight="8415" tabRatio="674"/>
  </bookViews>
  <sheets>
    <sheet name="Instrucciones" sheetId="4" r:id="rId1"/>
    <sheet name="Resumen de Edicion" sheetId="1" r:id="rId2"/>
    <sheet name="Resumen de Estadísticas" sheetId="2" r:id="rId3"/>
    <sheet name="Puntaje ESP" sheetId="3" r:id="rId4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B13" i="1"/>
  <c r="C13" i="1"/>
  <c r="D13" i="1"/>
  <c r="E13" i="1"/>
  <c r="F21" i="1" s="1"/>
  <c r="F13" i="1"/>
  <c r="F22" i="1" s="1"/>
  <c r="G13" i="1"/>
  <c r="I13" i="1"/>
  <c r="D11" i="3" s="1"/>
  <c r="J13" i="1"/>
  <c r="J5" i="2"/>
  <c r="J6" i="2"/>
  <c r="C7" i="2"/>
  <c r="C8" i="2" s="1"/>
  <c r="D7" i="2"/>
  <c r="E7" i="2"/>
  <c r="F7" i="2"/>
  <c r="F8" i="2" s="1"/>
  <c r="G7" i="2"/>
  <c r="H7" i="2"/>
  <c r="I7" i="2"/>
  <c r="D8" i="2"/>
  <c r="E8" i="2"/>
  <c r="G8" i="2"/>
  <c r="H8" i="2"/>
  <c r="I8" i="2"/>
  <c r="J9" i="2"/>
  <c r="D13" i="3" s="1"/>
  <c r="J13" i="2"/>
  <c r="J14" i="2"/>
  <c r="J15" i="2" s="1"/>
  <c r="J16" i="2" s="1"/>
  <c r="C15" i="2"/>
  <c r="C16" i="2" s="1"/>
  <c r="D15" i="2"/>
  <c r="E15" i="2"/>
  <c r="F15" i="2"/>
  <c r="G15" i="2"/>
  <c r="G16" i="2" s="1"/>
  <c r="H15" i="2"/>
  <c r="H16" i="2" s="1"/>
  <c r="I15" i="2"/>
  <c r="I16" i="2" s="1"/>
  <c r="D16" i="2"/>
  <c r="E16" i="2"/>
  <c r="F16" i="2"/>
  <c r="J17" i="2"/>
  <c r="J7" i="2" l="1"/>
  <c r="J8" i="2" s="1"/>
  <c r="D12" i="3" s="1"/>
  <c r="H13" i="1"/>
  <c r="D10" i="3" s="1"/>
  <c r="D9" i="3"/>
  <c r="D7" i="3"/>
  <c r="F20" i="1"/>
  <c r="D8" i="3"/>
  <c r="F19" i="1"/>
  <c r="F23" i="1" l="1"/>
  <c r="D16" i="3"/>
</calcChain>
</file>

<file path=xl/sharedStrings.xml><?xml version="1.0" encoding="utf-8"?>
<sst xmlns="http://schemas.openxmlformats.org/spreadsheetml/2006/main" count="100" uniqueCount="88">
  <si>
    <t>Total</t>
  </si>
  <si>
    <t>Fecha</t>
  </si>
  <si>
    <t>Lun</t>
  </si>
  <si>
    <t>Mar</t>
  </si>
  <si>
    <t>Mie</t>
  </si>
  <si>
    <t>Vie</t>
  </si>
  <si>
    <t>Jue</t>
  </si>
  <si>
    <t>Sab</t>
  </si>
  <si>
    <t>Dom</t>
  </si>
  <si>
    <t>Análisis de Horarios</t>
  </si>
  <si>
    <t>Tiempo de Edición</t>
  </si>
  <si>
    <t>Añadidos</t>
  </si>
  <si>
    <t>Eliminados</t>
  </si>
  <si>
    <t>Modificados</t>
  </si>
  <si>
    <t>Total de Turnos</t>
  </si>
  <si>
    <t>% de todos los turnos cambiados</t>
  </si>
  <si>
    <t>Errores</t>
  </si>
  <si>
    <t>Horas+/-</t>
  </si>
  <si>
    <t>Comentarios</t>
  </si>
  <si>
    <t>Resumen</t>
  </si>
  <si>
    <t>El  gerente gastó en promedio</t>
  </si>
  <si>
    <t>horas editando el horario cada semana.</t>
  </si>
  <si>
    <t>Cada semana el gerente añadió</t>
  </si>
  <si>
    <t>Cada semana el gerente eliminó</t>
  </si>
  <si>
    <t>turnos adicionales al horario.</t>
  </si>
  <si>
    <t>turnos del horario.</t>
  </si>
  <si>
    <t>Cada semana el gerente editó</t>
  </si>
  <si>
    <t>Esto significa que el</t>
  </si>
  <si>
    <t>de todos los turnos fueron cambiados de una u otra forma.</t>
  </si>
  <si>
    <t>turnos en cada horario semanal.</t>
  </si>
  <si>
    <t>Estadísticas de Horarios</t>
  </si>
  <si>
    <t>Horas una vez finalizado</t>
  </si>
  <si>
    <t>Horas generadas x ESP</t>
  </si>
  <si>
    <t>Diferencia</t>
  </si>
  <si>
    <t>% diferencia</t>
  </si>
  <si>
    <t>Sin horarios</t>
  </si>
  <si>
    <t>Despues de editada la data</t>
  </si>
  <si>
    <t>Iniciando</t>
  </si>
  <si>
    <t>Tu puntaje ESP</t>
  </si>
  <si>
    <t>Deduccion por minutos pasados en edición</t>
  </si>
  <si>
    <t>Deducción por exceso de turnos añadidos</t>
  </si>
  <si>
    <t>Deducción por exceso de turnos eliminados</t>
  </si>
  <si>
    <t>Deducción por exceso de turnos editados</t>
  </si>
  <si>
    <t>Deducción por errores en el horario</t>
  </si>
  <si>
    <t xml:space="preserve">Deducción por turnos sin horarios </t>
  </si>
  <si>
    <t>Tu puntaje final</t>
  </si>
  <si>
    <t xml:space="preserve">Un puntaje aprobado es 60 ó más alto. </t>
  </si>
  <si>
    <t>5% del total de los turnos del horario permitidos. Deducir 1/10th por cada uno que sobrepase.</t>
  </si>
  <si>
    <t>25% de turnos permitidos. Deducir 1/10 punto por cada exceso.</t>
  </si>
  <si>
    <t>cero permitidos, Deducir 0.5 puntos por cada error.</t>
  </si>
  <si>
    <t>El horario final ya editado no debe variar mas del 5% del primero generado por ESP.</t>
  </si>
  <si>
    <t>15 permitido. Deducir 1/4 punto por cada uno que sobrepase.</t>
  </si>
  <si>
    <t>Deducción por varianza de horas</t>
  </si>
  <si>
    <t>support@thoughtworksinc.com</t>
  </si>
  <si>
    <t>www.thoughtworksinc.com</t>
  </si>
  <si>
    <t>Column1</t>
  </si>
  <si>
    <t>90 minutos permitidos / 1/10th de cada punto por cada minuto adicional de edición..</t>
  </si>
  <si>
    <t>Cómo usar la tarjeta de calificación (score card ESP)</t>
  </si>
  <si>
    <t xml:space="preserve">El score card ESP es una herramienta que te permite evaluar qué tan efectivamente estás usando </t>
  </si>
  <si>
    <t>ESP.  Es muy sencilla de usar. Todo lo que tienes que hacer es llenar alguna información</t>
  </si>
  <si>
    <t xml:space="preserve">Que encuentras fácilmente en la pestaña de resumen de la Página de Inicio. Esto es lo que debes hacer: </t>
  </si>
  <si>
    <t xml:space="preserve">Primero debes realizar toda tu preparación normal para tu horario y  </t>
  </si>
  <si>
    <t>generar tu horario. ANTES de empezar a editar el horario debes</t>
  </si>
  <si>
    <t xml:space="preserve">registrar el número de horas usadas para cada día (ver las estadísticas). </t>
  </si>
  <si>
    <t xml:space="preserve">Ingresa estas cifras en la página Resumen de Estadísticas page del score card. También debes registrar el número de turnos no programados </t>
  </si>
  <si>
    <t>de cada día.</t>
  </si>
  <si>
    <t xml:space="preserve">Ahora genera tu horario como lo harías normalmente.  Cuando </t>
  </si>
  <si>
    <t xml:space="preserve">Termines tu horario regresa a la página de Resumen de Estadísticas </t>
  </si>
  <si>
    <t>en el score y llena el número de horas usadas para cada día. La diferencia</t>
  </si>
  <si>
    <t>entre las horas iniciales y finales después de editar se calculará.</t>
  </si>
  <si>
    <t>Entre más parecidas sean las cifras mejor. Esto significa que probablemente</t>
  </si>
  <si>
    <t>No necesitaste editar demasiado tu horario</t>
  </si>
  <si>
    <t xml:space="preserve">Ahora ve a la Página Inicio y haz clic en la pestaña Resumen. </t>
  </si>
  <si>
    <t xml:space="preserve">Ahora llena cada columna en la página de Resumen de Edición del score card </t>
  </si>
  <si>
    <t>con la información apropiada de tu página de resumen ESP. Debes llenar cada columna. Si el número es cero, debes ingresar 0, no puedes dejarlo en blanco.</t>
  </si>
  <si>
    <t>Si dejas una columna en blanco, tu calificación será aun menor.</t>
  </si>
  <si>
    <t xml:space="preserve">Ahora ve a horario, y usa las estadísticas para llenar el número total de </t>
  </si>
  <si>
    <t>de turnos en el horario y el número de turnos no asignados.</t>
  </si>
  <si>
    <t>Ahora haz clic en "Revisar horario anterior" en la barra de herramientas de ESP  y elige “Horario Anterior.” Luego llena la información del horario anterior</t>
  </si>
  <si>
    <t>En la siguiente fila.  Hay espacio hasta para 8 semanas anteriores. Puedes</t>
  </si>
  <si>
    <t>llenar tantas o tan pocas como desees, pero entre más mejor porque eso ayudará a promediar cualquier semana inusual.</t>
  </si>
  <si>
    <t xml:space="preserve">Ahora haz clic en  Puntaje ESP y observa tu calificación. </t>
  </si>
  <si>
    <t>No te sientas desalentado si tu calificación es muy baja al inicio. Lo más importante es monitorear tu calificación durante algunos meses y ver si mejora continuamente.</t>
  </si>
  <si>
    <t xml:space="preserve">Un puntaje bajo significa que debes revisar tus tablas del sistema, y tu empleados para hacer </t>
  </si>
  <si>
    <t>los ajustes necesarios y reducir la cantidad de edición que estás haciendo cada semana.</t>
  </si>
  <si>
    <t>Si tienes preguntas por favor contáctanos</t>
  </si>
  <si>
    <t>En todo el mundo 1-905-628-2944</t>
  </si>
  <si>
    <t>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</si>
</sst>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0.0"/>
    <numFmt numFmtId="166" formatCode="0.000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i/>
      <sz val="2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16"/>
      <color indexed="8"/>
      <name val="Verdana"/>
      <family val="2"/>
    </font>
    <font>
      <b/>
      <i/>
      <sz val="16"/>
      <color indexed="8"/>
      <name val="Verdana"/>
      <family val="2"/>
    </font>
    <font>
      <b/>
      <sz val="24"/>
      <color indexed="22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</font>
    <font>
      <b/>
      <i/>
      <sz val="24"/>
      <color rgb="FF0000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5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4" fillId="0" borderId="0" xfId="0" applyFont="1"/>
    <xf numFmtId="9" fontId="3" fillId="0" borderId="0" xfId="3" applyFont="1"/>
    <xf numFmtId="0" fontId="3" fillId="0" borderId="0" xfId="3" applyNumberFormat="1" applyFont="1"/>
    <xf numFmtId="0" fontId="3" fillId="0" borderId="0" xfId="0" applyFont="1" applyAlignment="1">
      <alignment wrapText="1"/>
    </xf>
    <xf numFmtId="9" fontId="3" fillId="0" borderId="0" xfId="3" applyFont="1" applyBorder="1"/>
    <xf numFmtId="0" fontId="5" fillId="0" borderId="0" xfId="0" applyFont="1"/>
    <xf numFmtId="165" fontId="5" fillId="0" borderId="0" xfId="0" applyNumberFormat="1" applyFont="1"/>
    <xf numFmtId="9" fontId="5" fillId="0" borderId="0" xfId="3" applyFont="1"/>
    <xf numFmtId="0" fontId="5" fillId="0" borderId="0" xfId="3" applyNumberFormat="1" applyFont="1"/>
    <xf numFmtId="0" fontId="8" fillId="0" borderId="0" xfId="0" applyFont="1"/>
    <xf numFmtId="165" fontId="1" fillId="0" borderId="0" xfId="0" applyNumberFormat="1" applyFont="1"/>
    <xf numFmtId="166" fontId="3" fillId="0" borderId="0" xfId="0" applyNumberFormat="1" applyFont="1"/>
    <xf numFmtId="167" fontId="3" fillId="0" borderId="0" xfId="1" applyNumberFormat="1" applyFont="1"/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12" fillId="0" borderId="0" xfId="0" applyFont="1"/>
    <xf numFmtId="0" fontId="6" fillId="0" borderId="0" xfId="0" applyNumberFormat="1" applyFont="1" applyBorder="1"/>
    <xf numFmtId="1" fontId="6" fillId="0" borderId="0" xfId="0" applyNumberFormat="1" applyFont="1" applyBorder="1"/>
    <xf numFmtId="9" fontId="6" fillId="0" borderId="0" xfId="3" applyNumberFormat="1" applyFont="1" applyFill="1" applyBorder="1"/>
    <xf numFmtId="0" fontId="6" fillId="0" borderId="0" xfId="0" applyFont="1" applyBorder="1"/>
    <xf numFmtId="9" fontId="0" fillId="0" borderId="0" xfId="3" applyFont="1"/>
    <xf numFmtId="0" fontId="0" fillId="0" borderId="0" xfId="0" applyProtection="1">
      <protection locked="0"/>
    </xf>
    <xf numFmtId="0" fontId="0" fillId="0" borderId="0" xfId="0" applyFont="1"/>
    <xf numFmtId="0" fontId="0" fillId="0" borderId="1" xfId="0" applyFont="1" applyBorder="1"/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2" applyFont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2" applyFont="1" applyAlignment="1" applyProtection="1">
      <alignment horizontal="center"/>
    </xf>
    <xf numFmtId="0" fontId="0" fillId="0" borderId="0" xfId="0" applyFont="1"/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1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medium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46</xdr:row>
      <xdr:rowOff>66675</xdr:rowOff>
    </xdr:from>
    <xdr:to>
      <xdr:col>6</xdr:col>
      <xdr:colOff>533400</xdr:colOff>
      <xdr:row>52</xdr:row>
      <xdr:rowOff>123825</xdr:rowOff>
    </xdr:to>
    <xdr:pic>
      <xdr:nvPicPr>
        <xdr:cNvPr id="1031" name="Picture 2" descr="Transparent logo colour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867900"/>
          <a:ext cx="14382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409575</xdr:colOff>
      <xdr:row>0</xdr:row>
      <xdr:rowOff>914400</xdr:rowOff>
    </xdr:to>
    <xdr:pic>
      <xdr:nvPicPr>
        <xdr:cNvPr id="1032" name="Picture 1" descr="ESPc transparen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4:K12" totalsRowShown="0" tableBorderDxfId="13">
  <autoFilter ref="B4:K12"/>
  <tableColumns count="10">
    <tableColumn id="1" name="Fecha" dataDxfId="12"/>
    <tableColumn id="2" name="Tiempo de Edición" dataDxfId="11"/>
    <tableColumn id="3" name="Añadidos" dataDxfId="10"/>
    <tableColumn id="4" name="Eliminados" dataDxfId="9"/>
    <tableColumn id="5" name="Modificados" dataDxfId="8"/>
    <tableColumn id="6" name="Total de Turnos" dataDxfId="7"/>
    <tableColumn id="7" name="% de todos los turnos cambiados" dataCellStyle="Percent">
      <calculatedColumnFormula>(D5+E5+F5)/G5</calculatedColumnFormula>
    </tableColumn>
    <tableColumn id="8" name="Errores" dataDxfId="6"/>
    <tableColumn id="9" name="Horas+/-" dataDxfId="5"/>
    <tableColumn id="10" name="Comentarios" dataDxfId="4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:J17" totalsRowShown="0">
  <autoFilter ref="B4:J17"/>
  <tableColumns count="9">
    <tableColumn id="1" name="Column1"/>
    <tableColumn id="2" name="Lun"/>
    <tableColumn id="3" name="Mar"/>
    <tableColumn id="4" name="Mie"/>
    <tableColumn id="5" name="Jue"/>
    <tableColumn id="6" name="Vie"/>
    <tableColumn id="7" name="Sab"/>
    <tableColumn id="8" name="Dom"/>
    <tableColumn id="9" name="Total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houghtworksinc.com/" TargetMode="External"/><Relationship Id="rId1" Type="http://schemas.openxmlformats.org/officeDocument/2006/relationships/hyperlink" Target="mailto:support@thoughtworksinc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tabSelected="1" workbookViewId="0">
      <selection activeCell="A5" sqref="A5"/>
    </sheetView>
  </sheetViews>
  <sheetFormatPr defaultRowHeight="15" x14ac:dyDescent="0.25"/>
  <cols>
    <col min="1" max="1" width="3.28515625" style="26" customWidth="1"/>
    <col min="2" max="16384" width="9.140625" style="26"/>
  </cols>
  <sheetData>
    <row r="1" spans="2:10" s="27" customFormat="1" ht="80.25" customHeight="1" x14ac:dyDescent="0.5">
      <c r="B1" s="36"/>
      <c r="C1" s="36"/>
      <c r="D1" s="36"/>
      <c r="E1" s="36"/>
      <c r="F1" s="36"/>
      <c r="G1" s="36"/>
      <c r="H1" s="36"/>
      <c r="I1" s="36"/>
      <c r="J1" s="36"/>
    </row>
    <row r="3" spans="2:10" ht="22.5" customHeight="1" x14ac:dyDescent="0.35">
      <c r="C3" s="28" t="s">
        <v>57</v>
      </c>
    </row>
    <row r="4" spans="2:10" s="27" customFormat="1" ht="12" customHeight="1" x14ac:dyDescent="0.35">
      <c r="C4" s="29"/>
    </row>
    <row r="5" spans="2:10" ht="23.25" x14ac:dyDescent="0.35">
      <c r="C5" s="30"/>
    </row>
    <row r="6" spans="2:10" x14ac:dyDescent="0.25">
      <c r="B6" s="35" t="s">
        <v>58</v>
      </c>
      <c r="C6" s="35"/>
      <c r="D6" s="35"/>
      <c r="E6" s="35"/>
      <c r="F6" s="35"/>
      <c r="G6" s="35"/>
      <c r="H6" s="35"/>
      <c r="I6" s="35"/>
      <c r="J6" s="35"/>
    </row>
    <row r="7" spans="2:10" x14ac:dyDescent="0.25">
      <c r="B7" s="35" t="s">
        <v>59</v>
      </c>
      <c r="C7" s="35"/>
      <c r="D7" s="35"/>
      <c r="E7" s="35"/>
      <c r="F7" s="35"/>
      <c r="G7" s="35"/>
      <c r="H7" s="35"/>
      <c r="I7" s="35"/>
      <c r="J7" s="35"/>
    </row>
    <row r="8" spans="2:10" x14ac:dyDescent="0.25">
      <c r="B8" s="35" t="s">
        <v>60</v>
      </c>
      <c r="C8" s="35"/>
      <c r="D8" s="35"/>
      <c r="E8" s="35"/>
      <c r="F8" s="35"/>
      <c r="G8" s="35"/>
      <c r="H8" s="35"/>
      <c r="I8" s="35"/>
    </row>
    <row r="10" spans="2:10" x14ac:dyDescent="0.25">
      <c r="B10" s="34" t="s">
        <v>87</v>
      </c>
      <c r="C10" s="35" t="s">
        <v>61</v>
      </c>
      <c r="D10" s="35"/>
      <c r="E10" s="35"/>
      <c r="F10" s="35"/>
      <c r="G10" s="35"/>
      <c r="H10" s="35"/>
      <c r="I10" s="35"/>
    </row>
    <row r="11" spans="2:10" x14ac:dyDescent="0.25">
      <c r="C11" s="35" t="s">
        <v>62</v>
      </c>
      <c r="D11" s="35"/>
      <c r="E11" s="35"/>
      <c r="F11" s="35"/>
      <c r="G11" s="35"/>
      <c r="H11" s="35"/>
      <c r="I11" s="35"/>
      <c r="J11" s="35"/>
    </row>
    <row r="12" spans="2:10" x14ac:dyDescent="0.25">
      <c r="C12" s="35" t="s">
        <v>63</v>
      </c>
      <c r="D12" s="35"/>
      <c r="E12" s="35"/>
      <c r="F12" s="35"/>
      <c r="G12" s="35"/>
      <c r="H12" s="35"/>
      <c r="I12" s="35"/>
      <c r="J12" s="35"/>
    </row>
    <row r="13" spans="2:10" x14ac:dyDescent="0.25">
      <c r="C13" s="35" t="s">
        <v>64</v>
      </c>
      <c r="D13" s="35"/>
      <c r="E13" s="35"/>
      <c r="F13" s="35"/>
      <c r="G13" s="35"/>
      <c r="H13" s="35"/>
      <c r="I13" s="35"/>
      <c r="J13" s="35"/>
    </row>
    <row r="14" spans="2:10" x14ac:dyDescent="0.25">
      <c r="C14" s="35" t="s">
        <v>65</v>
      </c>
      <c r="D14" s="35"/>
      <c r="E14" s="35"/>
      <c r="F14" s="35"/>
      <c r="G14" s="35"/>
      <c r="H14" s="35"/>
      <c r="I14" s="35"/>
    </row>
    <row r="16" spans="2:10" x14ac:dyDescent="0.25">
      <c r="B16" s="34" t="s">
        <v>87</v>
      </c>
      <c r="C16" s="35" t="s">
        <v>66</v>
      </c>
      <c r="D16" s="35"/>
      <c r="E16" s="35"/>
      <c r="F16" s="35"/>
      <c r="G16" s="35"/>
      <c r="H16" s="35"/>
      <c r="I16" s="35"/>
      <c r="J16" s="35"/>
    </row>
    <row r="17" spans="2:10" x14ac:dyDescent="0.25">
      <c r="C17" s="35" t="s">
        <v>67</v>
      </c>
      <c r="D17" s="35"/>
      <c r="E17" s="35"/>
      <c r="F17" s="35"/>
      <c r="G17" s="35"/>
      <c r="H17" s="35"/>
      <c r="I17" s="35"/>
    </row>
    <row r="18" spans="2:10" x14ac:dyDescent="0.25">
      <c r="C18" s="35" t="s">
        <v>68</v>
      </c>
      <c r="D18" s="35"/>
      <c r="E18" s="35"/>
      <c r="F18" s="35"/>
      <c r="G18" s="35"/>
      <c r="H18" s="35"/>
      <c r="I18" s="35"/>
      <c r="J18" s="35"/>
    </row>
    <row r="19" spans="2:10" x14ac:dyDescent="0.25">
      <c r="C19" s="35" t="s">
        <v>69</v>
      </c>
      <c r="D19" s="35"/>
      <c r="E19" s="35"/>
      <c r="F19" s="35"/>
      <c r="G19" s="35"/>
      <c r="H19" s="35"/>
      <c r="I19" s="35"/>
      <c r="J19" s="35"/>
    </row>
    <row r="20" spans="2:10" x14ac:dyDescent="0.25">
      <c r="C20" s="35" t="s">
        <v>70</v>
      </c>
      <c r="D20" s="35"/>
      <c r="E20" s="35"/>
      <c r="F20" s="35"/>
      <c r="G20" s="35"/>
      <c r="H20" s="35"/>
      <c r="I20" s="35"/>
      <c r="J20" s="35"/>
    </row>
    <row r="21" spans="2:10" x14ac:dyDescent="0.25">
      <c r="C21" s="35" t="s">
        <v>71</v>
      </c>
      <c r="D21" s="35"/>
      <c r="E21" s="35"/>
      <c r="F21" s="35"/>
      <c r="G21" s="35"/>
      <c r="H21" s="35"/>
      <c r="I21" s="35"/>
      <c r="J21" s="35"/>
    </row>
    <row r="22" spans="2:10" x14ac:dyDescent="0.25">
      <c r="C22" s="39"/>
      <c r="D22" s="39"/>
      <c r="E22" s="39"/>
      <c r="F22" s="39"/>
      <c r="G22" s="39"/>
    </row>
    <row r="23" spans="2:10" x14ac:dyDescent="0.25">
      <c r="B23" s="34" t="s">
        <v>87</v>
      </c>
      <c r="C23" s="35" t="s">
        <v>72</v>
      </c>
      <c r="D23" s="35"/>
      <c r="E23" s="35"/>
      <c r="F23" s="35"/>
      <c r="G23" s="35"/>
      <c r="H23" s="35"/>
    </row>
    <row r="25" spans="2:10" x14ac:dyDescent="0.25">
      <c r="B25" s="34" t="s">
        <v>87</v>
      </c>
      <c r="C25" s="35" t="s">
        <v>73</v>
      </c>
      <c r="D25" s="35"/>
      <c r="E25" s="35"/>
      <c r="F25" s="35"/>
      <c r="G25" s="35"/>
      <c r="H25" s="35"/>
      <c r="I25" s="35"/>
      <c r="J25" s="35"/>
    </row>
    <row r="26" spans="2:10" x14ac:dyDescent="0.25">
      <c r="C26" s="35" t="s">
        <v>74</v>
      </c>
      <c r="D26" s="35"/>
      <c r="E26" s="35"/>
      <c r="F26" s="35"/>
      <c r="G26" s="35"/>
      <c r="H26" s="35"/>
      <c r="I26" s="35"/>
      <c r="J26" s="35"/>
    </row>
    <row r="27" spans="2:10" x14ac:dyDescent="0.25">
      <c r="C27" s="35" t="s">
        <v>75</v>
      </c>
      <c r="D27" s="35"/>
      <c r="E27" s="35"/>
      <c r="F27" s="35"/>
      <c r="G27" s="35"/>
      <c r="H27" s="35"/>
      <c r="I27" s="35"/>
      <c r="J27" s="35"/>
    </row>
    <row r="29" spans="2:10" x14ac:dyDescent="0.25">
      <c r="B29" s="34" t="s">
        <v>87</v>
      </c>
      <c r="C29" s="35" t="s">
        <v>76</v>
      </c>
      <c r="D29" s="35"/>
      <c r="E29" s="35"/>
      <c r="F29" s="35"/>
      <c r="G29" s="35"/>
      <c r="H29" s="35"/>
      <c r="I29" s="35"/>
      <c r="J29" s="35"/>
    </row>
    <row r="30" spans="2:10" x14ac:dyDescent="0.25">
      <c r="C30" s="35" t="s">
        <v>77</v>
      </c>
      <c r="D30" s="35"/>
      <c r="E30" s="35"/>
      <c r="F30" s="35"/>
      <c r="G30" s="35"/>
      <c r="H30" s="35"/>
      <c r="I30" s="35"/>
      <c r="J30" s="35"/>
    </row>
    <row r="32" spans="2:10" x14ac:dyDescent="0.25">
      <c r="B32" s="34" t="s">
        <v>87</v>
      </c>
      <c r="C32" s="35" t="s">
        <v>78</v>
      </c>
      <c r="D32" s="35"/>
      <c r="E32" s="35"/>
      <c r="F32" s="35"/>
      <c r="G32" s="35"/>
      <c r="H32" s="35"/>
      <c r="I32" s="35"/>
      <c r="J32" s="35"/>
    </row>
    <row r="33" spans="2:10" x14ac:dyDescent="0.25">
      <c r="C33" s="35" t="s">
        <v>79</v>
      </c>
      <c r="D33" s="35"/>
      <c r="E33" s="35"/>
      <c r="F33" s="35"/>
      <c r="G33" s="35"/>
      <c r="H33" s="35"/>
      <c r="I33" s="35"/>
      <c r="J33" s="35"/>
    </row>
    <row r="34" spans="2:10" x14ac:dyDescent="0.25">
      <c r="C34" s="35" t="s">
        <v>80</v>
      </c>
      <c r="D34" s="35"/>
      <c r="E34" s="35"/>
      <c r="F34" s="35"/>
      <c r="G34" s="35"/>
      <c r="H34" s="35"/>
      <c r="I34" s="35"/>
      <c r="J34" s="35"/>
    </row>
    <row r="36" spans="2:10" x14ac:dyDescent="0.25">
      <c r="B36" s="34" t="s">
        <v>87</v>
      </c>
      <c r="C36" s="35" t="s">
        <v>81</v>
      </c>
      <c r="D36" s="35"/>
      <c r="E36" s="35"/>
      <c r="F36" s="35"/>
      <c r="G36" s="35"/>
      <c r="H36" s="35"/>
    </row>
    <row r="38" spans="2:10" x14ac:dyDescent="0.25">
      <c r="B38" s="35" t="s">
        <v>82</v>
      </c>
      <c r="C38" s="35"/>
      <c r="D38" s="35"/>
      <c r="E38" s="35"/>
      <c r="F38" s="35"/>
      <c r="G38" s="35"/>
      <c r="H38" s="35"/>
      <c r="I38" s="35"/>
      <c r="J38" s="35"/>
    </row>
    <row r="39" spans="2:10" x14ac:dyDescent="0.25">
      <c r="B39" s="35" t="s">
        <v>83</v>
      </c>
      <c r="C39" s="35"/>
      <c r="D39" s="35"/>
      <c r="E39" s="35"/>
      <c r="F39" s="35"/>
      <c r="G39" s="35"/>
      <c r="H39" s="35"/>
      <c r="I39" s="35"/>
      <c r="J39" s="35"/>
    </row>
    <row r="40" spans="2:10" x14ac:dyDescent="0.25">
      <c r="B40" s="35" t="s">
        <v>84</v>
      </c>
      <c r="C40" s="35"/>
      <c r="D40" s="35"/>
      <c r="E40" s="35"/>
      <c r="F40" s="35"/>
      <c r="G40" s="35"/>
      <c r="H40" s="35"/>
      <c r="I40" s="35"/>
      <c r="J40" s="35"/>
    </row>
    <row r="41" spans="2:10" x14ac:dyDescent="0.25">
      <c r="B41" s="32"/>
    </row>
    <row r="42" spans="2:10" x14ac:dyDescent="0.25">
      <c r="F42" s="31" t="s">
        <v>85</v>
      </c>
    </row>
    <row r="43" spans="2:10" x14ac:dyDescent="0.25">
      <c r="F43" s="33" t="s">
        <v>53</v>
      </c>
    </row>
    <row r="44" spans="2:10" x14ac:dyDescent="0.25">
      <c r="F44" s="33" t="s">
        <v>54</v>
      </c>
    </row>
    <row r="45" spans="2:10" x14ac:dyDescent="0.25">
      <c r="F45" s="31" t="s">
        <v>86</v>
      </c>
    </row>
    <row r="47" spans="2:10" x14ac:dyDescent="0.25">
      <c r="C47" s="37"/>
      <c r="D47" s="37"/>
      <c r="E47" s="37"/>
      <c r="F47" s="37"/>
      <c r="G47" s="37"/>
      <c r="H47" s="37"/>
      <c r="I47" s="37"/>
      <c r="J47" s="37"/>
    </row>
    <row r="48" spans="2:10" x14ac:dyDescent="0.25">
      <c r="C48" s="38"/>
      <c r="D48" s="37"/>
      <c r="E48" s="37"/>
      <c r="F48" s="37"/>
      <c r="G48" s="37"/>
      <c r="H48" s="37"/>
      <c r="I48" s="37"/>
      <c r="J48" s="37"/>
    </row>
    <row r="49" spans="3:10" x14ac:dyDescent="0.25">
      <c r="C49" s="38"/>
      <c r="D49" s="37"/>
      <c r="E49" s="37"/>
      <c r="F49" s="37"/>
      <c r="G49" s="37"/>
      <c r="H49" s="37"/>
      <c r="I49" s="37"/>
      <c r="J49" s="37"/>
    </row>
    <row r="50" spans="3:10" x14ac:dyDescent="0.25">
      <c r="C50" s="37"/>
      <c r="D50" s="37"/>
      <c r="E50" s="37"/>
      <c r="F50" s="37"/>
      <c r="G50" s="37"/>
      <c r="H50" s="37"/>
      <c r="I50" s="37"/>
      <c r="J50" s="37"/>
    </row>
  </sheetData>
  <sheetProtection sheet="1" objects="1" scenarios="1"/>
  <mergeCells count="33">
    <mergeCell ref="B1:J1"/>
    <mergeCell ref="C47:J47"/>
    <mergeCell ref="C48:J48"/>
    <mergeCell ref="C49:J49"/>
    <mergeCell ref="C50:J50"/>
    <mergeCell ref="C18:J18"/>
    <mergeCell ref="C19:J19"/>
    <mergeCell ref="C20:J20"/>
    <mergeCell ref="C21:J21"/>
    <mergeCell ref="B39:J39"/>
    <mergeCell ref="C22:G22"/>
    <mergeCell ref="C23:H23"/>
    <mergeCell ref="C12:J12"/>
    <mergeCell ref="C13:J13"/>
    <mergeCell ref="C14:I14"/>
    <mergeCell ref="C16:J16"/>
    <mergeCell ref="C17:I17"/>
    <mergeCell ref="B6:J6"/>
    <mergeCell ref="B7:J7"/>
    <mergeCell ref="B8:I8"/>
    <mergeCell ref="C10:I10"/>
    <mergeCell ref="C11:J11"/>
    <mergeCell ref="C25:J25"/>
    <mergeCell ref="C26:J26"/>
    <mergeCell ref="C27:J27"/>
    <mergeCell ref="C29:J29"/>
    <mergeCell ref="C30:J30"/>
    <mergeCell ref="B40:J40"/>
    <mergeCell ref="C32:J32"/>
    <mergeCell ref="C33:J33"/>
    <mergeCell ref="C34:J34"/>
    <mergeCell ref="C36:H36"/>
    <mergeCell ref="B38:J38"/>
  </mergeCells>
  <hyperlinks>
    <hyperlink ref="F43" r:id="rId1" display="mailto:support@thoughtworksinc.com"/>
    <hyperlink ref="F44" r:id="rId2" display="http://www.thoughtworksinc.com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GridLines="0" workbookViewId="0">
      <selection activeCell="B5" sqref="B5"/>
    </sheetView>
  </sheetViews>
  <sheetFormatPr defaultRowHeight="14.25" x14ac:dyDescent="0.2"/>
  <cols>
    <col min="1" max="1" width="9.140625" style="2" customWidth="1"/>
    <col min="2" max="2" width="12" style="1" customWidth="1"/>
    <col min="3" max="3" width="19.42578125" style="2" customWidth="1"/>
    <col min="4" max="4" width="11.42578125" style="2" customWidth="1"/>
    <col min="5" max="5" width="12.85546875" style="2" customWidth="1"/>
    <col min="6" max="6" width="14" style="2" customWidth="1"/>
    <col min="7" max="7" width="16.7109375" style="2" customWidth="1"/>
    <col min="8" max="8" width="31.85546875" style="4" customWidth="1"/>
    <col min="9" max="9" width="10.85546875" style="5" customWidth="1"/>
    <col min="10" max="10" width="11" style="2" customWidth="1"/>
    <col min="11" max="11" width="44" style="2" customWidth="1"/>
    <col min="12" max="16384" width="9.140625" style="2"/>
  </cols>
  <sheetData>
    <row r="2" spans="2:12" ht="24.75" x14ac:dyDescent="0.3">
      <c r="E2" s="3" t="s">
        <v>9</v>
      </c>
    </row>
    <row r="3" spans="2:12" ht="10.5" customHeight="1" x14ac:dyDescent="0.2"/>
    <row r="4" spans="2:12" ht="47.25" customHeight="1" x14ac:dyDescent="0.25">
      <c r="B4" t="s">
        <v>1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s="6"/>
    </row>
    <row r="5" spans="2:12" ht="15" x14ac:dyDescent="0.25">
      <c r="B5" s="25"/>
      <c r="C5" s="25"/>
      <c r="D5" s="25"/>
      <c r="E5" s="25"/>
      <c r="F5" s="25"/>
      <c r="G5" s="25"/>
      <c r="H5" s="24" t="e">
        <f>(D5+E5+F5)/G5</f>
        <v>#DIV/0!</v>
      </c>
      <c r="I5" s="25"/>
      <c r="J5" s="25"/>
      <c r="K5" s="25"/>
    </row>
    <row r="6" spans="2:12" ht="15" x14ac:dyDescent="0.25">
      <c r="B6" s="25"/>
      <c r="C6" s="25"/>
      <c r="D6" s="25"/>
      <c r="E6" s="25"/>
      <c r="F6" s="25"/>
      <c r="G6" s="25"/>
      <c r="H6" s="24" t="e">
        <f t="shared" ref="H6:H13" si="0">(D6+E6+F6)/G6</f>
        <v>#DIV/0!</v>
      </c>
      <c r="I6" s="25"/>
      <c r="J6" s="25"/>
      <c r="K6" s="25"/>
    </row>
    <row r="7" spans="2:12" ht="15" x14ac:dyDescent="0.25">
      <c r="B7" s="25"/>
      <c r="C7" s="25"/>
      <c r="D7" s="25"/>
      <c r="E7" s="25"/>
      <c r="F7" s="25"/>
      <c r="G7" s="25"/>
      <c r="H7" s="24" t="e">
        <f t="shared" si="0"/>
        <v>#DIV/0!</v>
      </c>
      <c r="I7" s="25"/>
      <c r="J7" s="25"/>
      <c r="K7" s="25"/>
    </row>
    <row r="8" spans="2:12" ht="15" x14ac:dyDescent="0.25">
      <c r="B8" s="25"/>
      <c r="C8" s="25"/>
      <c r="D8" s="25"/>
      <c r="E8" s="25"/>
      <c r="F8" s="25"/>
      <c r="G8" s="25"/>
      <c r="H8" s="24" t="e">
        <f t="shared" si="0"/>
        <v>#DIV/0!</v>
      </c>
      <c r="I8" s="25"/>
      <c r="J8" s="25"/>
      <c r="K8" s="25"/>
    </row>
    <row r="9" spans="2:12" ht="15" x14ac:dyDescent="0.25">
      <c r="B9" s="25"/>
      <c r="C9" s="25"/>
      <c r="D9" s="25"/>
      <c r="E9" s="25"/>
      <c r="F9" s="25"/>
      <c r="G9" s="25"/>
      <c r="H9" s="24" t="e">
        <f t="shared" si="0"/>
        <v>#DIV/0!</v>
      </c>
      <c r="I9" s="25"/>
      <c r="J9" s="25"/>
      <c r="K9" s="25"/>
    </row>
    <row r="10" spans="2:12" ht="15" x14ac:dyDescent="0.25">
      <c r="B10" s="25"/>
      <c r="C10" s="25"/>
      <c r="D10" s="25"/>
      <c r="E10" s="25"/>
      <c r="F10" s="25"/>
      <c r="G10" s="25"/>
      <c r="H10" s="24" t="e">
        <f t="shared" si="0"/>
        <v>#DIV/0!</v>
      </c>
      <c r="I10" s="25"/>
      <c r="J10" s="25"/>
      <c r="K10" s="25"/>
    </row>
    <row r="11" spans="2:12" ht="15" x14ac:dyDescent="0.25">
      <c r="B11" s="25"/>
      <c r="C11" s="25"/>
      <c r="D11" s="25"/>
      <c r="E11" s="25"/>
      <c r="F11" s="25"/>
      <c r="G11" s="25"/>
      <c r="H11" s="24" t="e">
        <f t="shared" si="0"/>
        <v>#DIV/0!</v>
      </c>
      <c r="I11" s="25"/>
      <c r="J11" s="25"/>
      <c r="K11" s="25"/>
    </row>
    <row r="12" spans="2:12" ht="15" x14ac:dyDescent="0.25">
      <c r="B12" s="25"/>
      <c r="C12" s="25"/>
      <c r="D12" s="25"/>
      <c r="E12" s="25"/>
      <c r="F12" s="25"/>
      <c r="G12" s="25"/>
      <c r="H12" s="24" t="e">
        <f t="shared" si="0"/>
        <v>#DIV/0!</v>
      </c>
      <c r="I12" s="25"/>
      <c r="J12" s="25"/>
      <c r="K12" s="25"/>
    </row>
    <row r="13" spans="2:12" x14ac:dyDescent="0.2">
      <c r="B13" s="20">
        <f>COUNT(B5:B12)</f>
        <v>0</v>
      </c>
      <c r="C13" s="21" t="e">
        <f>AVERAGE(C5:C12)</f>
        <v>#DIV/0!</v>
      </c>
      <c r="D13" s="21" t="e">
        <f>AVERAGE(D5:D12)</f>
        <v>#DIV/0!</v>
      </c>
      <c r="E13" s="21" t="e">
        <f>AVERAGE(E5:E12)</f>
        <v>#DIV/0!</v>
      </c>
      <c r="F13" s="21" t="e">
        <f>AVERAGE(F5:F11)</f>
        <v>#DIV/0!</v>
      </c>
      <c r="G13" s="21" t="e">
        <f>AVERAGE(G5:G12)</f>
        <v>#DIV/0!</v>
      </c>
      <c r="H13" s="22" t="e">
        <f t="shared" si="0"/>
        <v>#DIV/0!</v>
      </c>
      <c r="I13" s="21" t="e">
        <f>AVERAGE(I5:I12)</f>
        <v>#DIV/0!</v>
      </c>
      <c r="J13" s="21" t="e">
        <f>AVERAGE(J5:J12)</f>
        <v>#DIV/0!</v>
      </c>
      <c r="K13" s="23"/>
    </row>
    <row r="14" spans="2:12" x14ac:dyDescent="0.2">
      <c r="H14" s="7"/>
    </row>
    <row r="17" spans="2:10" x14ac:dyDescent="0.2">
      <c r="E17" s="41" t="s">
        <v>19</v>
      </c>
      <c r="F17" s="41"/>
      <c r="G17" s="41"/>
    </row>
    <row r="18" spans="2:10" x14ac:dyDescent="0.2">
      <c r="B18" s="15"/>
    </row>
    <row r="19" spans="2:10" x14ac:dyDescent="0.2">
      <c r="C19" s="42" t="s">
        <v>20</v>
      </c>
      <c r="D19" s="42"/>
      <c r="E19" s="42"/>
      <c r="F19" s="16" t="e">
        <f>C13/60</f>
        <v>#DIV/0!</v>
      </c>
      <c r="G19" s="8" t="s">
        <v>21</v>
      </c>
      <c r="H19" s="10"/>
      <c r="I19" s="11"/>
      <c r="J19" s="8"/>
    </row>
    <row r="20" spans="2:10" x14ac:dyDescent="0.2">
      <c r="C20" s="40" t="s">
        <v>22</v>
      </c>
      <c r="D20" s="40"/>
      <c r="E20" s="40"/>
      <c r="F20" s="17" t="e">
        <f>D13</f>
        <v>#DIV/0!</v>
      </c>
      <c r="G20" s="8" t="s">
        <v>24</v>
      </c>
      <c r="H20" s="10"/>
      <c r="I20" s="11"/>
      <c r="J20" s="8"/>
    </row>
    <row r="21" spans="2:10" x14ac:dyDescent="0.2">
      <c r="C21" s="40" t="s">
        <v>23</v>
      </c>
      <c r="D21" s="40"/>
      <c r="E21" s="40"/>
      <c r="F21" s="17" t="e">
        <f>E13</f>
        <v>#DIV/0!</v>
      </c>
      <c r="G21" s="8" t="s">
        <v>25</v>
      </c>
      <c r="H21" s="10"/>
      <c r="I21" s="11"/>
      <c r="J21" s="8"/>
    </row>
    <row r="22" spans="2:10" x14ac:dyDescent="0.2">
      <c r="C22" s="40" t="s">
        <v>26</v>
      </c>
      <c r="D22" s="40"/>
      <c r="E22" s="40"/>
      <c r="F22" s="17" t="e">
        <f>F13</f>
        <v>#DIV/0!</v>
      </c>
      <c r="G22" s="8" t="s">
        <v>29</v>
      </c>
      <c r="H22" s="10"/>
      <c r="I22" s="11"/>
      <c r="J22" s="8"/>
    </row>
    <row r="23" spans="2:10" x14ac:dyDescent="0.2">
      <c r="C23" s="40" t="s">
        <v>27</v>
      </c>
      <c r="D23" s="40"/>
      <c r="E23" s="40"/>
      <c r="F23" s="18" t="e">
        <f>H13</f>
        <v>#DIV/0!</v>
      </c>
      <c r="G23" s="8" t="s">
        <v>28</v>
      </c>
      <c r="H23" s="10"/>
      <c r="I23" s="11"/>
      <c r="J23" s="8"/>
    </row>
    <row r="24" spans="2:10" x14ac:dyDescent="0.2">
      <c r="C24" s="8"/>
      <c r="D24" s="8"/>
      <c r="E24" s="8"/>
      <c r="F24" s="8"/>
      <c r="G24" s="8"/>
      <c r="H24" s="10"/>
      <c r="I24" s="11"/>
      <c r="J24" s="8"/>
    </row>
    <row r="25" spans="2:10" x14ac:dyDescent="0.2">
      <c r="C25" s="8"/>
      <c r="D25" s="8"/>
      <c r="E25" s="8"/>
      <c r="F25" s="8"/>
      <c r="G25" s="8"/>
      <c r="H25" s="10"/>
      <c r="I25" s="11"/>
      <c r="J25" s="8"/>
    </row>
    <row r="26" spans="2:10" x14ac:dyDescent="0.2">
      <c r="C26" s="8"/>
      <c r="D26" s="8"/>
      <c r="E26" s="8"/>
      <c r="F26" s="8"/>
      <c r="G26" s="8"/>
      <c r="H26" s="10"/>
      <c r="I26" s="11"/>
      <c r="J26" s="8"/>
    </row>
  </sheetData>
  <sheetProtection sheet="1" objects="1" scenarios="1"/>
  <mergeCells count="6">
    <mergeCell ref="C23:E23"/>
    <mergeCell ref="E17:G17"/>
    <mergeCell ref="C19:E19"/>
    <mergeCell ref="C20:E20"/>
    <mergeCell ref="C21:E21"/>
    <mergeCell ref="C22:E22"/>
  </mergeCells>
  <phoneticPr fontId="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showGridLines="0" workbookViewId="0">
      <selection activeCell="C5" sqref="C5"/>
    </sheetView>
  </sheetViews>
  <sheetFormatPr defaultRowHeight="14.25" x14ac:dyDescent="0.2"/>
  <cols>
    <col min="1" max="1" width="9.140625" style="2" customWidth="1"/>
    <col min="2" max="2" width="25.140625" style="2" customWidth="1"/>
    <col min="3" max="16384" width="9.140625" style="2"/>
  </cols>
  <sheetData>
    <row r="2" spans="2:10" ht="19.5" x14ac:dyDescent="0.25">
      <c r="D2" s="43" t="s">
        <v>30</v>
      </c>
      <c r="E2" s="43"/>
      <c r="F2" s="43"/>
      <c r="G2" s="43"/>
      <c r="H2" s="43"/>
    </row>
    <row r="4" spans="2:10" ht="15" x14ac:dyDescent="0.25">
      <c r="B4" t="s">
        <v>55</v>
      </c>
      <c r="C4" t="s">
        <v>2</v>
      </c>
      <c r="D4" t="s">
        <v>3</v>
      </c>
      <c r="E4" t="s">
        <v>4</v>
      </c>
      <c r="F4" t="s">
        <v>6</v>
      </c>
      <c r="G4" t="s">
        <v>5</v>
      </c>
      <c r="H4" t="s">
        <v>7</v>
      </c>
      <c r="I4" t="s">
        <v>8</v>
      </c>
      <c r="J4" t="s">
        <v>0</v>
      </c>
    </row>
    <row r="5" spans="2:10" ht="15" x14ac:dyDescent="0.25">
      <c r="B5" t="s">
        <v>32</v>
      </c>
      <c r="C5" s="25"/>
      <c r="D5" s="25"/>
      <c r="E5" s="25"/>
      <c r="F5" s="25"/>
      <c r="G5" s="25"/>
      <c r="H5" s="25"/>
      <c r="I5" s="25"/>
      <c r="J5">
        <f>SUM(C5:I5)</f>
        <v>0</v>
      </c>
    </row>
    <row r="6" spans="2:10" ht="15" x14ac:dyDescent="0.25">
      <c r="B6" t="s">
        <v>31</v>
      </c>
      <c r="C6" s="25"/>
      <c r="D6" s="25"/>
      <c r="E6" s="25"/>
      <c r="F6" s="25"/>
      <c r="G6" s="25"/>
      <c r="H6" s="25"/>
      <c r="I6" s="25"/>
      <c r="J6">
        <f>SUM(C6:I6)</f>
        <v>0</v>
      </c>
    </row>
    <row r="7" spans="2:10" ht="15" x14ac:dyDescent="0.25">
      <c r="B7" t="s">
        <v>33</v>
      </c>
      <c r="C7">
        <f>C5-C6</f>
        <v>0</v>
      </c>
      <c r="D7">
        <f t="shared" ref="D7:J7" si="0">D5-D6</f>
        <v>0</v>
      </c>
      <c r="E7">
        <f t="shared" si="0"/>
        <v>0</v>
      </c>
      <c r="F7">
        <f t="shared" si="0"/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</row>
    <row r="8" spans="2:10" ht="15" x14ac:dyDescent="0.25">
      <c r="B8" t="s">
        <v>34</v>
      </c>
      <c r="C8" s="24" t="e">
        <f>C7/C6</f>
        <v>#DIV/0!</v>
      </c>
      <c r="D8" s="24" t="e">
        <f t="shared" ref="D8:J8" si="1">D7/D6</f>
        <v>#DIV/0!</v>
      </c>
      <c r="E8" s="24" t="e">
        <f t="shared" si="1"/>
        <v>#DIV/0!</v>
      </c>
      <c r="F8" s="24" t="e">
        <f t="shared" si="1"/>
        <v>#DIV/0!</v>
      </c>
      <c r="G8" s="24" t="e">
        <f t="shared" si="1"/>
        <v>#DIV/0!</v>
      </c>
      <c r="H8" s="24" t="e">
        <f t="shared" si="1"/>
        <v>#DIV/0!</v>
      </c>
      <c r="I8" s="24" t="e">
        <f t="shared" si="1"/>
        <v>#DIV/0!</v>
      </c>
      <c r="J8" s="24" t="e">
        <f t="shared" si="1"/>
        <v>#DIV/0!</v>
      </c>
    </row>
    <row r="9" spans="2:10" ht="15" x14ac:dyDescent="0.25">
      <c r="B9" t="s">
        <v>35</v>
      </c>
      <c r="C9" s="25"/>
      <c r="D9" s="25"/>
      <c r="E9" s="25"/>
      <c r="F9" s="25"/>
      <c r="G9" s="25"/>
      <c r="H9" s="25"/>
      <c r="I9" s="25"/>
      <c r="J9">
        <f>SUM(C9:I9)</f>
        <v>0</v>
      </c>
    </row>
    <row r="10" spans="2:10" ht="15" x14ac:dyDescent="0.25">
      <c r="B10"/>
      <c r="C10"/>
      <c r="D10"/>
      <c r="E10"/>
      <c r="F10"/>
      <c r="G10"/>
      <c r="H10"/>
      <c r="I10"/>
      <c r="J10"/>
    </row>
    <row r="11" spans="2:10" ht="15" x14ac:dyDescent="0.25">
      <c r="B11" t="s">
        <v>36</v>
      </c>
      <c r="C11"/>
      <c r="D11"/>
      <c r="E11"/>
      <c r="F11"/>
      <c r="G11"/>
      <c r="H11"/>
      <c r="I11"/>
      <c r="J11"/>
    </row>
    <row r="12" spans="2:10" ht="15" x14ac:dyDescent="0.25">
      <c r="B12"/>
      <c r="C12"/>
      <c r="D12"/>
      <c r="E12"/>
      <c r="F12"/>
      <c r="G12"/>
      <c r="H12"/>
      <c r="I12"/>
      <c r="J12"/>
    </row>
    <row r="13" spans="2:10" ht="15" x14ac:dyDescent="0.25">
      <c r="B13" t="s">
        <v>32</v>
      </c>
      <c r="C13" s="25"/>
      <c r="D13" s="25"/>
      <c r="E13" s="25"/>
      <c r="F13" s="25"/>
      <c r="G13" s="25"/>
      <c r="H13" s="25"/>
      <c r="I13" s="25"/>
      <c r="J13">
        <f>SUM(C13:I13)</f>
        <v>0</v>
      </c>
    </row>
    <row r="14" spans="2:10" ht="15" x14ac:dyDescent="0.25">
      <c r="B14" t="s">
        <v>31</v>
      </c>
      <c r="C14" s="25"/>
      <c r="D14" s="25"/>
      <c r="E14" s="25"/>
      <c r="F14" s="25"/>
      <c r="G14" s="25"/>
      <c r="H14" s="25"/>
      <c r="I14" s="25"/>
      <c r="J14">
        <f>SUM(C14:I14)</f>
        <v>0</v>
      </c>
    </row>
    <row r="15" spans="2:10" ht="15" x14ac:dyDescent="0.25">
      <c r="B15" t="s">
        <v>33</v>
      </c>
      <c r="C15">
        <f>+C13-C14</f>
        <v>0</v>
      </c>
      <c r="D15">
        <f t="shared" ref="D15:J15" si="2">+D13-D14</f>
        <v>0</v>
      </c>
      <c r="E15">
        <f t="shared" si="2"/>
        <v>0</v>
      </c>
      <c r="F15">
        <f t="shared" si="2"/>
        <v>0</v>
      </c>
      <c r="G15">
        <f t="shared" si="2"/>
        <v>0</v>
      </c>
      <c r="H15">
        <f t="shared" si="2"/>
        <v>0</v>
      </c>
      <c r="I15">
        <f t="shared" si="2"/>
        <v>0</v>
      </c>
      <c r="J15">
        <f t="shared" si="2"/>
        <v>0</v>
      </c>
    </row>
    <row r="16" spans="2:10" ht="15" x14ac:dyDescent="0.25">
      <c r="B16" t="s">
        <v>34</v>
      </c>
      <c r="C16" s="24" t="e">
        <f>C15/C14</f>
        <v>#DIV/0!</v>
      </c>
      <c r="D16" s="24" t="e">
        <f t="shared" ref="D16:J16" si="3">D15/D14</f>
        <v>#DIV/0!</v>
      </c>
      <c r="E16" s="24" t="e">
        <f t="shared" si="3"/>
        <v>#DIV/0!</v>
      </c>
      <c r="F16" s="24" t="e">
        <f t="shared" si="3"/>
        <v>#DIV/0!</v>
      </c>
      <c r="G16" s="24" t="e">
        <f t="shared" si="3"/>
        <v>#DIV/0!</v>
      </c>
      <c r="H16" s="24" t="e">
        <f t="shared" si="3"/>
        <v>#DIV/0!</v>
      </c>
      <c r="I16" s="24" t="e">
        <f t="shared" si="3"/>
        <v>#DIV/0!</v>
      </c>
      <c r="J16" s="24" t="e">
        <f t="shared" si="3"/>
        <v>#DIV/0!</v>
      </c>
    </row>
    <row r="17" spans="2:10" ht="15" x14ac:dyDescent="0.25">
      <c r="B17" t="s">
        <v>35</v>
      </c>
      <c r="C17" s="25"/>
      <c r="D17" s="25"/>
      <c r="E17" s="25"/>
      <c r="F17" s="25"/>
      <c r="G17" s="25"/>
      <c r="H17" s="25"/>
      <c r="I17" s="25"/>
      <c r="J17">
        <f>SUM(C17:I17)</f>
        <v>0</v>
      </c>
    </row>
  </sheetData>
  <sheetProtection sheet="1" objects="1" scenarios="1"/>
  <mergeCells count="1">
    <mergeCell ref="D2:H2"/>
  </mergeCells>
  <phoneticPr fontId="0" type="noConversion"/>
  <conditionalFormatting sqref="C8:J8">
    <cfRule type="cellIs" dxfId="3" priority="3" operator="between">
      <formula>-0.05</formula>
      <formula>0.05</formula>
    </cfRule>
  </conditionalFormatting>
  <conditionalFormatting sqref="C20">
    <cfRule type="cellIs" dxfId="2" priority="2" operator="between">
      <formula>-5</formula>
      <formula>5</formula>
    </cfRule>
  </conditionalFormatting>
  <conditionalFormatting sqref="C16:J16">
    <cfRule type="cellIs" dxfId="1" priority="1" operator="between">
      <formula>-0.05</formula>
      <formula>0.05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0"/>
  <sheetViews>
    <sheetView showGridLines="0" workbookViewId="0">
      <selection activeCell="D16" sqref="D16"/>
    </sheetView>
  </sheetViews>
  <sheetFormatPr defaultRowHeight="14.25" x14ac:dyDescent="0.2"/>
  <cols>
    <col min="1" max="1" width="9.140625" style="2" customWidth="1"/>
    <col min="2" max="2" width="38.5703125" style="2" customWidth="1"/>
    <col min="3" max="3" width="4.5703125" style="2" customWidth="1"/>
    <col min="4" max="4" width="12.7109375" style="2" customWidth="1"/>
    <col min="5" max="5" width="7.42578125" style="2" customWidth="1"/>
    <col min="6" max="16384" width="9.140625" style="2"/>
  </cols>
  <sheetData>
    <row r="4" spans="2:11" ht="29.25" x14ac:dyDescent="0.35">
      <c r="B4" s="44" t="s">
        <v>38</v>
      </c>
      <c r="C4" s="44"/>
      <c r="D4" s="44"/>
      <c r="E4" s="44"/>
      <c r="F4" s="44"/>
      <c r="G4" s="44"/>
      <c r="H4" s="44"/>
      <c r="I4" s="44"/>
      <c r="J4" s="44"/>
    </row>
    <row r="6" spans="2:11" ht="19.5" x14ac:dyDescent="0.25">
      <c r="B6" s="12" t="s">
        <v>37</v>
      </c>
      <c r="C6" s="12"/>
      <c r="D6" s="12">
        <v>100</v>
      </c>
    </row>
    <row r="7" spans="2:11" x14ac:dyDescent="0.2">
      <c r="B7" s="8" t="s">
        <v>39</v>
      </c>
      <c r="C7" s="8"/>
      <c r="D7" s="9" t="e">
        <f>IF(90-'Resumen de Edicion'!C13&gt;0,0,((90-'Resumen de Edicion'!C13)/10))</f>
        <v>#DIV/0!</v>
      </c>
      <c r="E7" s="8"/>
      <c r="F7" s="8" t="s">
        <v>56</v>
      </c>
      <c r="G7" s="8"/>
      <c r="H7" s="8"/>
      <c r="I7" s="8"/>
      <c r="J7" s="8"/>
      <c r="K7" s="8"/>
    </row>
    <row r="8" spans="2:11" x14ac:dyDescent="0.2">
      <c r="B8" s="8" t="s">
        <v>40</v>
      </c>
      <c r="C8" s="8"/>
      <c r="D8" s="9" t="e">
        <f>IF(('Resumen de Edicion'!G13*0.05)-'Resumen de Edicion'!D13&lt;0,((('Resumen de Edicion'!G13*0.05)-'Resumen de Edicion'!D13)/10),0)</f>
        <v>#DIV/0!</v>
      </c>
      <c r="E8" s="8"/>
      <c r="F8" s="8" t="s">
        <v>47</v>
      </c>
      <c r="G8" s="8"/>
      <c r="H8" s="8"/>
      <c r="I8" s="8"/>
      <c r="J8" s="8"/>
      <c r="K8" s="8"/>
    </row>
    <row r="9" spans="2:11" x14ac:dyDescent="0.2">
      <c r="B9" s="8" t="s">
        <v>41</v>
      </c>
      <c r="C9" s="8"/>
      <c r="D9" s="9" t="e">
        <f>IF(('Resumen de Edicion'!G13*0.05)-'Resumen de Edicion'!E13&lt;0,(('Resumen de Edicion'!G13*0.05)-'Resumen de Edicion'!E13)/10,0)</f>
        <v>#DIV/0!</v>
      </c>
      <c r="E9" s="8"/>
      <c r="F9" s="8" t="s">
        <v>47</v>
      </c>
      <c r="G9" s="8"/>
      <c r="H9" s="8"/>
      <c r="I9" s="8"/>
      <c r="J9" s="8"/>
      <c r="K9" s="8"/>
    </row>
    <row r="10" spans="2:11" x14ac:dyDescent="0.2">
      <c r="B10" s="8" t="s">
        <v>42</v>
      </c>
      <c r="C10" s="8"/>
      <c r="D10" s="9" t="e">
        <f>IF('Resumen de Edicion'!H13*100&gt;25,(('Resumen de Edicion'!H13*100)-25)*-0.1,0)</f>
        <v>#DIV/0!</v>
      </c>
      <c r="E10" s="8"/>
      <c r="F10" s="8" t="s">
        <v>48</v>
      </c>
      <c r="G10" s="8"/>
      <c r="H10" s="8"/>
      <c r="I10" s="8"/>
      <c r="J10" s="8"/>
      <c r="K10" s="8"/>
    </row>
    <row r="11" spans="2:11" x14ac:dyDescent="0.2">
      <c r="B11" s="8" t="s">
        <v>43</v>
      </c>
      <c r="C11" s="8"/>
      <c r="D11" s="9" t="e">
        <f>-('Resumen de Edicion'!I13*0.5)</f>
        <v>#DIV/0!</v>
      </c>
      <c r="E11" s="8"/>
      <c r="F11" s="8" t="s">
        <v>49</v>
      </c>
      <c r="G11" s="8"/>
      <c r="H11" s="8"/>
      <c r="I11" s="8"/>
      <c r="J11" s="8"/>
      <c r="K11" s="8"/>
    </row>
    <row r="12" spans="2:11" x14ac:dyDescent="0.2">
      <c r="B12" s="19" t="s">
        <v>52</v>
      </c>
      <c r="C12" s="8"/>
      <c r="D12" s="9" t="e">
        <f>IF((ABS('Resumen de Estadísticas'!J8)*100)-5&lt;=0,0,((ABS('Resumen de Estadísticas'!J8)*100)-5)*-1)</f>
        <v>#DIV/0!</v>
      </c>
      <c r="E12" s="8"/>
      <c r="F12" s="8" t="s">
        <v>50</v>
      </c>
      <c r="G12" s="8"/>
      <c r="H12" s="8"/>
      <c r="I12" s="8"/>
      <c r="J12" s="8"/>
      <c r="K12" s="8"/>
    </row>
    <row r="13" spans="2:11" x14ac:dyDescent="0.2">
      <c r="B13" s="8" t="s">
        <v>44</v>
      </c>
      <c r="C13" s="8"/>
      <c r="D13" s="8">
        <f>IF('Resumen de Estadísticas'!J9&gt;15,-('Resumen de Estadísticas'!J9-15)/4,0)</f>
        <v>0</v>
      </c>
      <c r="E13" s="8"/>
      <c r="F13" s="8" t="s">
        <v>51</v>
      </c>
      <c r="G13" s="8"/>
      <c r="H13" s="8"/>
      <c r="I13" s="8"/>
      <c r="J13" s="8"/>
      <c r="K13" s="8"/>
    </row>
    <row r="14" spans="2:1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ht="19.5" x14ac:dyDescent="0.25">
      <c r="B16" s="12" t="s">
        <v>45</v>
      </c>
      <c r="C16" s="8"/>
      <c r="D16" s="13" t="e">
        <f>SUM(D6:D14)</f>
        <v>#DIV/0!</v>
      </c>
      <c r="E16" s="8"/>
      <c r="F16" s="8"/>
      <c r="G16" s="8"/>
      <c r="H16" s="8"/>
      <c r="I16" s="8"/>
      <c r="J16" s="8"/>
      <c r="K16" s="8"/>
    </row>
    <row r="17" spans="2:1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x14ac:dyDescent="0.2">
      <c r="B19" s="8" t="s">
        <v>46</v>
      </c>
    </row>
    <row r="20" spans="2:11" x14ac:dyDescent="0.2">
      <c r="D20" s="14"/>
    </row>
  </sheetData>
  <sheetProtection sheet="1" objects="1" scenarios="1"/>
  <mergeCells count="1">
    <mergeCell ref="B4:J4"/>
  </mergeCells>
  <phoneticPr fontId="0" type="noConversion"/>
  <conditionalFormatting sqref="D16">
    <cfRule type="cellIs" dxfId="0" priority="1" operator="lessThan">
      <formula>60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0F2E96B62E8F4B9D9E346B943C4AF6" ma:contentTypeVersion="3" ma:contentTypeDescription="Create a new document." ma:contentTypeScope="" ma:versionID="af05de74c13fe4c53d44c53feff1b6c9">
  <xsd:schema xmlns:xsd="http://www.w3.org/2001/XMLSchema" xmlns:xs="http://www.w3.org/2001/XMLSchema" xmlns:p="http://schemas.microsoft.com/office/2006/metadata/properties" xmlns:ns2="738a73bd-2863-446e-bb79-ee952f293ce2" targetNamespace="http://schemas.microsoft.com/office/2006/metadata/properties" ma:root="true" ma:fieldsID="b64aa630079ee57d2afdb22987f68923" ns2:_="">
    <xsd:import namespace="738a73bd-2863-446e-bb79-ee952f293ce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8a73bd-2863-446e-bb79-ee952f293c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ADAEE4-6DE9-44D0-AC36-4D3363C08C72}"/>
</file>

<file path=customXml/itemProps2.xml><?xml version="1.0" encoding="utf-8"?>
<ds:datastoreItem xmlns:ds="http://schemas.openxmlformats.org/officeDocument/2006/customXml" ds:itemID="{8AC53CA2-CB78-426E-8486-6986607640F4}"/>
</file>

<file path=customXml/itemProps3.xml><?xml version="1.0" encoding="utf-8"?>
<ds:datastoreItem xmlns:ds="http://schemas.openxmlformats.org/officeDocument/2006/customXml" ds:itemID="{AE0557F5-BA83-435F-8607-7B6BBB54D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Instrucciones</vt:lpstr>
      <vt:lpstr>Resumen de Edicion</vt:lpstr>
      <vt:lpstr>Resumen de Estadísticas</vt:lpstr>
      <vt:lpstr>Puntaje 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Dafoe</dc:creator>
  <cp:lastModifiedBy>Greg Dafoe</cp:lastModifiedBy>
  <dcterms:created xsi:type="dcterms:W3CDTF">2007-05-04T13:25:15Z</dcterms:created>
  <dcterms:modified xsi:type="dcterms:W3CDTF">2013-08-23T14:37:12Z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0x010100D00F2E96B62E8F4B9D9E346B943C4AF6</vt:lpwstr>
  </property>
</Properties>
</file>